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iked\Dropbox\Industry Essentials\Books\Technician Time Managment\"/>
    </mc:Choice>
  </mc:AlternateContent>
  <xr:revisionPtr revIDLastSave="0" documentId="8_{6CE61C54-8830-4DEF-9164-8C97C81D3A19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LR Calc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7" l="1"/>
  <c r="I21" i="7"/>
  <c r="F21" i="7"/>
  <c r="I29" i="7" s="1"/>
  <c r="J27" i="7" s="1"/>
  <c r="H18" i="7"/>
  <c r="G18" i="7" s="1"/>
  <c r="E18" i="7"/>
  <c r="H17" i="7"/>
  <c r="G17" i="7" s="1"/>
  <c r="E17" i="7"/>
  <c r="H16" i="7"/>
  <c r="G16" i="7" s="1"/>
  <c r="E16" i="7"/>
  <c r="H15" i="7"/>
  <c r="G15" i="7" s="1"/>
  <c r="E15" i="7"/>
  <c r="H14" i="7"/>
  <c r="G14" i="7" s="1"/>
  <c r="E14" i="7"/>
  <c r="H13" i="7"/>
  <c r="G13" i="7" s="1"/>
  <c r="E13" i="7"/>
  <c r="H12" i="7"/>
  <c r="G12" i="7" s="1"/>
  <c r="E12" i="7"/>
  <c r="H11" i="7"/>
  <c r="G11" i="7" s="1"/>
  <c r="E11" i="7"/>
  <c r="H10" i="7"/>
  <c r="G10" i="7" s="1"/>
  <c r="E10" i="7"/>
  <c r="H9" i="7"/>
  <c r="G9" i="7" s="1"/>
  <c r="E9" i="7"/>
  <c r="H8" i="7"/>
  <c r="G8" i="7" s="1"/>
  <c r="E8" i="7"/>
  <c r="H7" i="7"/>
  <c r="G7" i="7" s="1"/>
  <c r="E7" i="7"/>
  <c r="H6" i="7"/>
  <c r="G6" i="7" s="1"/>
  <c r="E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H5" i="7"/>
  <c r="H21" i="7" s="1"/>
  <c r="G21" i="7" s="1"/>
  <c r="E5" i="7"/>
  <c r="G4" i="7"/>
  <c r="E4" i="7"/>
  <c r="F23" i="7" l="1"/>
  <c r="H23" i="7" s="1"/>
  <c r="I25" i="7"/>
  <c r="G5" i="7"/>
  <c r="G23" i="7" l="1"/>
  <c r="H25" i="7"/>
  <c r="I28" i="7" s="1"/>
  <c r="I30" i="7" s="1"/>
  <c r="K2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Davidson</author>
    <author>Mikedson Davidson</author>
  </authors>
  <commentList>
    <comment ref="A2" authorId="0" shapeId="0" xr:uid="{C8A0D4B1-1B8B-47F0-9832-25BA10461D3B}">
      <text>
        <r>
          <rPr>
            <b/>
            <sz val="9"/>
            <color indexed="81"/>
            <rFont val="Tahoma"/>
            <family val="2"/>
          </rPr>
          <t>Mike Davidson:</t>
        </r>
        <r>
          <rPr>
            <sz val="9"/>
            <color indexed="81"/>
            <rFont val="Tahoma"/>
            <family val="2"/>
          </rPr>
          <t xml:space="preserve">
Submit at end of quarter.    
QTR 1  Jan-March
QTR 2 April-June
QTR 3 July-September
QTR  4 Oct-December
</t>
        </r>
      </text>
    </comment>
    <comment ref="A4" authorId="1" shapeId="0" xr:uid="{F7E6A2AB-1355-43FB-9AD5-23DF3FA881B8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date check is issued to employees</t>
        </r>
      </text>
    </comment>
    <comment ref="C4" authorId="1" shapeId="0" xr:uid="{8AF55A28-344C-4A6C-9314-3B3B0DCA7C65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  Gross Payroll- do not count holiay, vacation pay</t>
        </r>
      </text>
    </comment>
    <comment ref="E4" authorId="1" shapeId="0" xr:uid="{E99085C7-3103-4CB5-8792-7B92887A4A61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autofill
</t>
        </r>
      </text>
    </comment>
    <comment ref="F4" authorId="1" shapeId="0" xr:uid="{45EA4E4D-B64E-4F05-898A-5CE75D301D46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This is the total gross sales in labor produced by the mentor and apprentice togther</t>
        </r>
      </text>
    </comment>
    <comment ref="G4" authorId="1" shapeId="0" xr:uid="{65441293-1BB3-406B-9229-6E31F808870E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 fill</t>
        </r>
      </text>
    </comment>
    <comment ref="H4" authorId="1" shapeId="0" xr:uid="{B4BB6308-CB17-40E7-9F46-1A96876ED740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auto fill</t>
        </r>
      </text>
    </comment>
    <comment ref="I4" authorId="1" shapeId="0" xr:uid="{AF94B876-2874-46B3-A73A-1C0C25184D63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Number of Hours that the Mentor is in the building</t>
        </r>
      </text>
    </comment>
    <comment ref="E23" authorId="1" shapeId="0" xr:uid="{83396617-9AFE-41B6-BAB4-33684B2A254A}">
      <text>
        <r>
          <rPr>
            <b/>
            <sz val="9"/>
            <color indexed="81"/>
            <rFont val="Tahoma"/>
            <family val="2"/>
          </rPr>
          <t>Mikedson Davidson:</t>
        </r>
        <r>
          <rPr>
            <sz val="9"/>
            <color indexed="81"/>
            <rFont val="Tahoma"/>
            <family val="2"/>
          </rPr>
          <t xml:space="preserve">
do not write in gray boxes</t>
        </r>
      </text>
    </comment>
    <comment ref="I27" authorId="0" shapeId="0" xr:uid="{E995F278-3458-439E-8453-AD132F123C5F}">
      <text>
        <r>
          <rPr>
            <b/>
            <sz val="9"/>
            <color indexed="81"/>
            <rFont val="Tahoma"/>
            <family val="2"/>
          </rPr>
          <t>Mike Davidson:</t>
        </r>
        <r>
          <rPr>
            <sz val="9"/>
            <color indexed="81"/>
            <rFont val="Tahoma"/>
            <family val="2"/>
          </rPr>
          <t xml:space="preserve">
inseet your posted labor rate</t>
        </r>
      </text>
    </comment>
  </commentList>
</comments>
</file>

<file path=xl/sharedStrings.xml><?xml version="1.0" encoding="utf-8"?>
<sst xmlns="http://schemas.openxmlformats.org/spreadsheetml/2006/main" count="23" uniqueCount="19">
  <si>
    <t>Quarter __4__</t>
  </si>
  <si>
    <t>DATE PAID</t>
  </si>
  <si>
    <t>TOTAL</t>
  </si>
  <si>
    <t>Gross Sales Labor</t>
  </si>
  <si>
    <t>GP %</t>
  </si>
  <si>
    <t>GP $</t>
  </si>
  <si>
    <t>Gross labor sales</t>
  </si>
  <si>
    <t>Total Hours In The Building</t>
  </si>
  <si>
    <t>Totals</t>
  </si>
  <si>
    <t>calculator</t>
  </si>
  <si>
    <t>Total Labor Cost</t>
  </si>
  <si>
    <t>Total Avail Hrs</t>
  </si>
  <si>
    <t>over/short</t>
  </si>
  <si>
    <t>Effective LR</t>
  </si>
  <si>
    <t>Labor Rate</t>
  </si>
  <si>
    <t>LR loss PH</t>
  </si>
  <si>
    <t>PROJ RATE PH</t>
  </si>
  <si>
    <t>Adjust Rate to….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</si>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</sst>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49" fontId="0" fillId="3" borderId="0" xfId="0" applyNumberFormat="1" applyFill="1"/>
    <xf numFmtId="0" fontId="2" fillId="0" borderId="6" xfId="0" applyFont="1" applyBorder="1"/>
    <xf numFmtId="0" fontId="0" fillId="0" borderId="3" xfId="0" applyBorder="1"/>
    <xf numFmtId="0" fontId="0" fillId="0" borderId="7" xfId="0" applyBorder="1"/>
    <xf numFmtId="44" fontId="0" fillId="0" borderId="12" xfId="1" applyFont="1" applyBorder="1"/>
    <xf numFmtId="44" fontId="0" fillId="2" borderId="7" xfId="1" applyFont="1" applyFill="1" applyBorder="1"/>
    <xf numFmtId="9" fontId="0" fillId="0" borderId="11" xfId="2" applyFont="1" applyBorder="1"/>
    <xf numFmtId="44" fontId="0" fillId="0" borderId="2" xfId="1" applyFont="1" applyBorder="1"/>
    <xf numFmtId="0" fontId="0" fillId="2" borderId="7" xfId="0" applyFill="1" applyBorder="1"/>
    <xf numFmtId="44" fontId="0" fillId="0" borderId="7" xfId="1" applyFont="1" applyBorder="1"/>
    <xf numFmtId="44" fontId="1" fillId="0" borderId="7" xfId="1" applyBorder="1"/>
    <xf numFmtId="9" fontId="0" fillId="0" borderId="0" xfId="0" applyNumberFormat="1"/>
    <xf numFmtId="0" fontId="2" fillId="0" borderId="15" xfId="0" applyFont="1" applyBorder="1"/>
    <xf numFmtId="0" fontId="0" fillId="0" borderId="15" xfId="0" applyBorder="1"/>
    <xf numFmtId="0" fontId="2" fillId="4" borderId="0" xfId="0" applyFont="1" applyFill="1"/>
    <xf numFmtId="0" fontId="2" fillId="5" borderId="15" xfId="0" applyFont="1" applyFill="1" applyBorder="1" applyAlignment="1">
      <alignment horizontal="center"/>
    </xf>
    <xf numFmtId="0" fontId="2" fillId="0" borderId="0" xfId="0" applyFont="1"/>
    <xf numFmtId="44" fontId="0" fillId="4" borderId="0" xfId="0" applyNumberFormat="1" applyFill="1" applyProtection="1">
      <protection locked="0"/>
    </xf>
    <xf numFmtId="44" fontId="0" fillId="0" borderId="12" xfId="1" applyFont="1" applyBorder="1" applyProtection="1">
      <protection locked="0"/>
    </xf>
    <xf numFmtId="44" fontId="1" fillId="0" borderId="1" xfId="1" applyBorder="1" applyProtection="1">
      <protection locked="0"/>
    </xf>
    <xf numFmtId="44" fontId="0" fillId="0" borderId="1" xfId="1" applyFont="1" applyBorder="1" applyProtection="1">
      <protection locked="0"/>
    </xf>
    <xf numFmtId="9" fontId="0" fillId="0" borderId="14" xfId="2" applyFont="1" applyBorder="1" applyProtection="1">
      <protection locked="0"/>
    </xf>
    <xf numFmtId="9" fontId="1" fillId="0" borderId="14" xfId="2" applyBorder="1" applyProtection="1">
      <protection locked="0"/>
    </xf>
    <xf numFmtId="44" fontId="0" fillId="0" borderId="2" xfId="1" applyFont="1" applyBorder="1" applyProtection="1">
      <protection locked="0"/>
    </xf>
    <xf numFmtId="44" fontId="3" fillId="0" borderId="2" xfId="1" applyFont="1" applyBorder="1" applyProtection="1">
      <protection locked="0"/>
    </xf>
    <xf numFmtId="44" fontId="0" fillId="4" borderId="0" xfId="0" applyNumberFormat="1" applyFill="1"/>
    <xf numFmtId="9" fontId="0" fillId="4" borderId="0" xfId="2" applyFont="1" applyFill="1" applyProtection="1">
      <protection locked="0"/>
    </xf>
    <xf numFmtId="44" fontId="0" fillId="0" borderId="0" xfId="0" applyNumberFormat="1" applyProtection="1">
      <protection locked="0"/>
    </xf>
    <xf numFmtId="9" fontId="0" fillId="0" borderId="0" xfId="2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4" fontId="0" fillId="6" borderId="0" xfId="0" applyNumberFormat="1" applyFill="1" applyProtection="1">
      <protection locked="0"/>
    </xf>
    <xf numFmtId="2" fontId="0" fillId="4" borderId="0" xfId="0" applyNumberFormat="1" applyFill="1"/>
    <xf numFmtId="44" fontId="0" fillId="0" borderId="15" xfId="0" applyNumberFormat="1" applyBorder="1"/>
    <xf numFmtId="44" fontId="0" fillId="6" borderId="0" xfId="0" applyNumberFormat="1" applyFill="1"/>
    <xf numFmtId="44" fontId="0" fillId="0" borderId="0" xfId="0" applyNumberFormat="1"/>
    <xf numFmtId="9" fontId="0" fillId="0" borderId="0" xfId="2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164" fontId="0" fillId="0" borderId="1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4" fontId="0" fillId="0" borderId="1" xfId="1" applyFont="1" applyBorder="1"/>
    <xf numFmtId="44" fontId="0" fillId="0" borderId="14" xfId="1" applyFont="1" applyBorder="1"/>
    <xf numFmtId="44" fontId="0" fillId="0" borderId="1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4" fontId="1" fillId="0" borderId="1" xfId="1" applyBorder="1"/>
    <xf numFmtId="44" fontId="1" fillId="0" borderId="14" xfId="1" applyBorder="1"/>
    <xf numFmtId="0" fontId="0" fillId="0" borderId="0" xfId="0" applyAlignment="1">
      <alignment horizontal="center"/>
    </xf>
    <xf numFmtId="44" fontId="2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12700</xdr:rowOff>
    </xdr:from>
    <xdr:to>
      <xdr:col>9</xdr:col>
      <xdr:colOff>311150</xdr:colOff>
      <xdr:row>1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3DC5B8-A57F-48D2-BDD5-5CE6DB92875F}"/>
            </a:ext>
          </a:extLst>
        </xdr:cNvPr>
        <xdr:cNvSpPr txBox="1"/>
      </xdr:nvSpPr>
      <xdr:spPr>
        <a:xfrm>
          <a:off x="2127250" y="12700"/>
          <a:ext cx="4013200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/>
            <a:t>Labor Rate Calculator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23</xdr:row>
      <xdr:rowOff>31750</xdr:rowOff>
    </xdr:from>
    <xdr:to>
      <xdr:col>7</xdr:col>
      <xdr:colOff>6350</xdr:colOff>
      <xdr:row>27</xdr:row>
      <xdr:rowOff>146050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30BE60-E241-4B2B-ADC5-F071B98577EE}"/>
            </a:ext>
          </a:extLst>
        </xdr:cNvPr>
        <xdr:cNvSpPr txBox="1"/>
      </xdr:nvSpPr>
      <xdr:spPr>
        <a:xfrm>
          <a:off x="0" y="4286250"/>
          <a:ext cx="42735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Fill</a:t>
          </a:r>
          <a:r>
            <a:rPr lang="en-US" sz="1400" baseline="0"/>
            <a:t> in column represented by each yellow box every pay period.  </a:t>
          </a:r>
        </a:p>
        <a:p>
          <a:endParaRPr lang="en-US" sz="1100" baseline="0"/>
        </a:p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4</xdr:col>
      <xdr:colOff>0</xdr:colOff>
      <xdr:row>0</xdr:row>
      <xdr:rowOff>12700</xdr:rowOff>
    </xdr:from>
    <xdr:to>
      <xdr:col>7</xdr:col>
      <xdr:colOff>311150</xdr:colOff>
      <xdr:row>1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0D1B57-1F3E-4016-B882-A0EED3C47C11}"/>
            </a:ext>
          </a:extLst>
        </xdr:cNvPr>
        <xdr:cNvSpPr txBox="1"/>
      </xdr:nvSpPr>
      <xdr:spPr>
        <a:xfrm>
          <a:off x="2438400" y="12700"/>
          <a:ext cx="2139950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/>
            <a:t>Labor Rate Calculator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7214-4909-4D98-8D10-A412291F7A9F}">
  <dimension ref="A2:N30"/>
  <sheetViews>
    <sheetView tabSelected="1" workbookViewId="0">
      <selection activeCell="A2" sqref="A2"/>
    </sheetView>
  </sheetViews>
  <sheetFormatPr defaultRowHeight="14.5" x14ac:dyDescent="0.35"/>
  <cols>
    <col min="5" max="5" width="11.26953125" customWidth="1"/>
    <col min="6" max="6" width="12.453125" customWidth="1"/>
    <col min="7" max="7" width="11.6328125" customWidth="1"/>
    <col min="8" max="8" width="17.26953125" customWidth="1"/>
    <col min="10" max="10" width="12.1796875" customWidth="1"/>
    <col min="11" max="11" width="13.7265625" customWidth="1"/>
    <col min="14" max="14" width="10.81640625" customWidth="1"/>
  </cols>
  <sheetData>
    <row r="2" spans="1:9" ht="15" thickBot="1" x14ac:dyDescent="0.4">
      <c r="A2" s="1" t="s">
        <v>0</v>
      </c>
      <c r="B2" s="2" t="s">
        <v>18</v>
      </c>
    </row>
    <row r="3" spans="1:9" ht="15" thickBot="1" x14ac:dyDescent="0.4">
      <c r="A3" s="40" t="s">
        <v>1</v>
      </c>
      <c r="B3" s="41"/>
      <c r="C3" s="40" t="s">
        <v>10</v>
      </c>
      <c r="D3" s="41"/>
      <c r="E3" s="39" t="s">
        <v>2</v>
      </c>
      <c r="F3" s="3" t="s">
        <v>3</v>
      </c>
      <c r="G3" s="4" t="s">
        <v>4</v>
      </c>
      <c r="H3" s="5" t="s">
        <v>5</v>
      </c>
      <c r="I3" s="5" t="s">
        <v>11</v>
      </c>
    </row>
    <row r="4" spans="1:9" x14ac:dyDescent="0.35">
      <c r="A4" s="42"/>
      <c r="B4" s="43"/>
      <c r="C4" s="44">
        <v>0</v>
      </c>
      <c r="D4" s="45"/>
      <c r="E4" s="6">
        <f>SUM(C4)</f>
        <v>0</v>
      </c>
      <c r="F4" s="7">
        <v>0</v>
      </c>
      <c r="G4" s="8" t="e">
        <f t="shared" ref="G4:G18" si="0">SUM(H4/F4)</f>
        <v>#DIV/0!</v>
      </c>
      <c r="H4" s="9"/>
      <c r="I4" s="10"/>
    </row>
    <row r="5" spans="1:9" x14ac:dyDescent="0.35">
      <c r="A5" s="46">
        <v>44207</v>
      </c>
      <c r="B5" s="47"/>
      <c r="C5" s="48">
        <v>4700</v>
      </c>
      <c r="D5" s="49"/>
      <c r="E5" s="20">
        <f>SUM(C5)</f>
        <v>4700</v>
      </c>
      <c r="F5" s="11">
        <v>17000</v>
      </c>
      <c r="G5" s="23">
        <f t="shared" si="0"/>
        <v>0.72352941176470587</v>
      </c>
      <c r="H5" s="25">
        <f t="shared" ref="H5:H18" si="1">SUM(F5-E5)</f>
        <v>12300</v>
      </c>
      <c r="I5" s="5">
        <v>150</v>
      </c>
    </row>
    <row r="6" spans="1:9" x14ac:dyDescent="0.35">
      <c r="A6" s="46">
        <f>SUM(A5+7 )</f>
        <v>44214</v>
      </c>
      <c r="B6" s="47"/>
      <c r="C6" s="48"/>
      <c r="D6" s="49"/>
      <c r="E6" s="20">
        <f t="shared" ref="E6:E18" si="2">SUM(C6)</f>
        <v>0</v>
      </c>
      <c r="F6" s="11"/>
      <c r="G6" s="23" t="e">
        <f t="shared" si="0"/>
        <v>#DIV/0!</v>
      </c>
      <c r="H6" s="25">
        <f t="shared" si="1"/>
        <v>0</v>
      </c>
      <c r="I6" s="5"/>
    </row>
    <row r="7" spans="1:9" x14ac:dyDescent="0.35">
      <c r="A7" s="46">
        <f>SUM(A6+7 )</f>
        <v>44221</v>
      </c>
      <c r="B7" s="47"/>
      <c r="C7" s="48"/>
      <c r="D7" s="49"/>
      <c r="E7" s="20">
        <f t="shared" si="2"/>
        <v>0</v>
      </c>
      <c r="F7" s="11"/>
      <c r="G7" s="23" t="e">
        <f t="shared" si="0"/>
        <v>#DIV/0!</v>
      </c>
      <c r="H7" s="25">
        <f t="shared" si="1"/>
        <v>0</v>
      </c>
      <c r="I7" s="5"/>
    </row>
    <row r="8" spans="1:9" x14ac:dyDescent="0.35">
      <c r="A8" s="46">
        <f t="shared" ref="A8:A18" si="3">SUM(A7+7 )</f>
        <v>44228</v>
      </c>
      <c r="B8" s="47"/>
      <c r="C8" s="48"/>
      <c r="D8" s="49"/>
      <c r="E8" s="20">
        <f t="shared" si="2"/>
        <v>0</v>
      </c>
      <c r="F8" s="11"/>
      <c r="G8" s="23" t="e">
        <f t="shared" si="0"/>
        <v>#DIV/0!</v>
      </c>
      <c r="H8" s="25">
        <f t="shared" si="1"/>
        <v>0</v>
      </c>
      <c r="I8" s="5"/>
    </row>
    <row r="9" spans="1:9" x14ac:dyDescent="0.35">
      <c r="A9" s="46">
        <f t="shared" si="3"/>
        <v>44235</v>
      </c>
      <c r="B9" s="47"/>
      <c r="C9" s="48"/>
      <c r="D9" s="49"/>
      <c r="E9" s="20">
        <f t="shared" si="2"/>
        <v>0</v>
      </c>
      <c r="F9" s="11"/>
      <c r="G9" s="23" t="e">
        <f t="shared" si="0"/>
        <v>#DIV/0!</v>
      </c>
      <c r="H9" s="25">
        <f t="shared" si="1"/>
        <v>0</v>
      </c>
      <c r="I9" s="5"/>
    </row>
    <row r="10" spans="1:9" x14ac:dyDescent="0.35">
      <c r="A10" s="46">
        <f t="shared" si="3"/>
        <v>44242</v>
      </c>
      <c r="B10" s="47"/>
      <c r="C10" s="48"/>
      <c r="D10" s="49"/>
      <c r="E10" s="20">
        <f t="shared" si="2"/>
        <v>0</v>
      </c>
      <c r="F10" s="11"/>
      <c r="G10" s="23" t="e">
        <f t="shared" si="0"/>
        <v>#DIV/0!</v>
      </c>
      <c r="H10" s="25">
        <f t="shared" si="1"/>
        <v>0</v>
      </c>
      <c r="I10" s="5"/>
    </row>
    <row r="11" spans="1:9" x14ac:dyDescent="0.35">
      <c r="A11" s="46">
        <f t="shared" si="3"/>
        <v>44249</v>
      </c>
      <c r="B11" s="47"/>
      <c r="C11" s="50"/>
      <c r="D11" s="51"/>
      <c r="E11" s="20">
        <f t="shared" si="2"/>
        <v>0</v>
      </c>
      <c r="F11" s="11"/>
      <c r="G11" s="23" t="e">
        <f t="shared" si="0"/>
        <v>#DIV/0!</v>
      </c>
      <c r="H11" s="25">
        <f t="shared" si="1"/>
        <v>0</v>
      </c>
      <c r="I11" s="5"/>
    </row>
    <row r="12" spans="1:9" x14ac:dyDescent="0.35">
      <c r="A12" s="46">
        <f t="shared" si="3"/>
        <v>44256</v>
      </c>
      <c r="B12" s="47"/>
      <c r="C12" s="50"/>
      <c r="D12" s="51"/>
      <c r="E12" s="20">
        <f t="shared" si="2"/>
        <v>0</v>
      </c>
      <c r="F12" s="11"/>
      <c r="G12" s="23" t="e">
        <f t="shared" si="0"/>
        <v>#DIV/0!</v>
      </c>
      <c r="H12" s="25">
        <f t="shared" si="1"/>
        <v>0</v>
      </c>
      <c r="I12" s="5"/>
    </row>
    <row r="13" spans="1:9" x14ac:dyDescent="0.35">
      <c r="A13" s="46">
        <f t="shared" si="3"/>
        <v>44263</v>
      </c>
      <c r="B13" s="47"/>
      <c r="C13" s="48"/>
      <c r="D13" s="49"/>
      <c r="E13" s="20">
        <f t="shared" si="2"/>
        <v>0</v>
      </c>
      <c r="F13" s="11"/>
      <c r="G13" s="23" t="e">
        <f t="shared" si="0"/>
        <v>#DIV/0!</v>
      </c>
      <c r="H13" s="25">
        <f t="shared" si="1"/>
        <v>0</v>
      </c>
      <c r="I13" s="5"/>
    </row>
    <row r="14" spans="1:9" x14ac:dyDescent="0.35">
      <c r="A14" s="46">
        <f t="shared" si="3"/>
        <v>44270</v>
      </c>
      <c r="B14" s="47"/>
      <c r="C14" s="48"/>
      <c r="D14" s="49"/>
      <c r="E14" s="20">
        <f t="shared" si="2"/>
        <v>0</v>
      </c>
      <c r="F14" s="11"/>
      <c r="G14" s="23" t="e">
        <f t="shared" si="0"/>
        <v>#DIV/0!</v>
      </c>
      <c r="H14" s="25">
        <f t="shared" si="1"/>
        <v>0</v>
      </c>
      <c r="I14" s="5"/>
    </row>
    <row r="15" spans="1:9" x14ac:dyDescent="0.35">
      <c r="A15" s="52">
        <f t="shared" si="3"/>
        <v>44277</v>
      </c>
      <c r="B15" s="53"/>
      <c r="C15" s="54"/>
      <c r="D15" s="55"/>
      <c r="E15" s="21">
        <f t="shared" si="2"/>
        <v>0</v>
      </c>
      <c r="F15" s="12"/>
      <c r="G15" s="24" t="e">
        <f t="shared" si="0"/>
        <v>#DIV/0!</v>
      </c>
      <c r="H15" s="26">
        <f t="shared" si="1"/>
        <v>0</v>
      </c>
      <c r="I15" s="5"/>
    </row>
    <row r="16" spans="1:9" x14ac:dyDescent="0.35">
      <c r="A16" s="46">
        <f t="shared" si="3"/>
        <v>44284</v>
      </c>
      <c r="B16" s="47"/>
      <c r="C16" s="54"/>
      <c r="D16" s="55"/>
      <c r="E16" s="22">
        <f t="shared" si="2"/>
        <v>0</v>
      </c>
      <c r="F16" s="11"/>
      <c r="G16" s="23" t="e">
        <f t="shared" si="0"/>
        <v>#DIV/0!</v>
      </c>
      <c r="H16" s="25">
        <f t="shared" si="1"/>
        <v>0</v>
      </c>
      <c r="I16" s="5"/>
    </row>
    <row r="17" spans="1:14" x14ac:dyDescent="0.35">
      <c r="A17" s="46">
        <f t="shared" si="3"/>
        <v>44291</v>
      </c>
      <c r="B17" s="47"/>
      <c r="C17" s="50"/>
      <c r="D17" s="51"/>
      <c r="E17" s="22">
        <f t="shared" si="2"/>
        <v>0</v>
      </c>
      <c r="F17" s="11"/>
      <c r="G17" s="23" t="e">
        <f t="shared" si="0"/>
        <v>#DIV/0!</v>
      </c>
      <c r="H17" s="25">
        <f t="shared" si="1"/>
        <v>0</v>
      </c>
      <c r="I17" s="5"/>
    </row>
    <row r="18" spans="1:14" x14ac:dyDescent="0.35">
      <c r="A18" s="46">
        <f t="shared" si="3"/>
        <v>44298</v>
      </c>
      <c r="B18" s="47"/>
      <c r="C18" s="48"/>
      <c r="D18" s="49"/>
      <c r="E18" s="22">
        <f t="shared" si="2"/>
        <v>0</v>
      </c>
      <c r="F18" s="11"/>
      <c r="G18" s="23" t="e">
        <f t="shared" si="0"/>
        <v>#DIV/0!</v>
      </c>
      <c r="H18" s="25">
        <f t="shared" si="1"/>
        <v>0</v>
      </c>
      <c r="I18" s="5"/>
    </row>
    <row r="19" spans="1:14" x14ac:dyDescent="0.35">
      <c r="F19" s="29"/>
      <c r="G19" s="13"/>
      <c r="H19" s="29"/>
      <c r="I19" s="32"/>
    </row>
    <row r="20" spans="1:14" ht="15" thickBot="1" x14ac:dyDescent="0.4">
      <c r="F20" s="14" t="s">
        <v>6</v>
      </c>
      <c r="G20" s="15" t="s">
        <v>4</v>
      </c>
      <c r="H20" s="15" t="s">
        <v>5</v>
      </c>
      <c r="I20" s="14" t="s">
        <v>7</v>
      </c>
    </row>
    <row r="21" spans="1:14" x14ac:dyDescent="0.35">
      <c r="A21" t="s">
        <v>8</v>
      </c>
      <c r="E21" t="s">
        <v>8</v>
      </c>
      <c r="F21" s="29">
        <f>SUM(F5:F18)</f>
        <v>17000</v>
      </c>
      <c r="G21" s="30">
        <f t="shared" ref="G21" si="4">SUM(H21/F21)</f>
        <v>0.72352941176470587</v>
      </c>
      <c r="H21" s="29">
        <f>SUM(H5:H18)</f>
        <v>12300</v>
      </c>
      <c r="I21" s="31">
        <f>SUM(I5:I18)</f>
        <v>150</v>
      </c>
    </row>
    <row r="23" spans="1:14" x14ac:dyDescent="0.35">
      <c r="E23" s="16" t="s">
        <v>9</v>
      </c>
      <c r="F23" s="19">
        <f>SUM(F21)</f>
        <v>17000</v>
      </c>
      <c r="G23" s="28">
        <f>SUM(H23/F23)</f>
        <v>0.73</v>
      </c>
      <c r="H23" s="27">
        <f>SUM(F23*0.73)</f>
        <v>12410</v>
      </c>
      <c r="I23" s="34">
        <f>SUM(I5:I18)</f>
        <v>150</v>
      </c>
    </row>
    <row r="24" spans="1:14" ht="15" thickBot="1" x14ac:dyDescent="0.4">
      <c r="H24" s="14" t="s">
        <v>12</v>
      </c>
      <c r="I24" s="17" t="s">
        <v>13</v>
      </c>
    </row>
    <row r="25" spans="1:14" x14ac:dyDescent="0.35">
      <c r="H25" s="29">
        <f>SUM(H23-H21)</f>
        <v>110</v>
      </c>
      <c r="I25" s="33">
        <f>SUM(F21/I21)</f>
        <v>113.33333333333333</v>
      </c>
    </row>
    <row r="26" spans="1:14" x14ac:dyDescent="0.35">
      <c r="K26" s="56" t="s">
        <v>17</v>
      </c>
      <c r="L26" s="56"/>
      <c r="M26" s="56"/>
      <c r="N26" s="56"/>
    </row>
    <row r="27" spans="1:14" x14ac:dyDescent="0.35">
      <c r="H27" s="18" t="s">
        <v>14</v>
      </c>
      <c r="I27" s="1">
        <v>134.5</v>
      </c>
      <c r="J27" s="38">
        <f>SUM(I29/I27)</f>
        <v>0.84262701363073111</v>
      </c>
      <c r="K27" s="57">
        <f>SUM(I30/J27)</f>
        <v>135.37029411764706</v>
      </c>
      <c r="L27" s="57"/>
      <c r="M27" s="57"/>
      <c r="N27" s="57"/>
    </row>
    <row r="28" spans="1:14" x14ac:dyDescent="0.35">
      <c r="H28" t="s">
        <v>15</v>
      </c>
      <c r="I28" s="36">
        <f>SUM(H25/I21)</f>
        <v>0.73333333333333328</v>
      </c>
    </row>
    <row r="29" spans="1:14" ht="15" thickBot="1" x14ac:dyDescent="0.4">
      <c r="H29" t="s">
        <v>13</v>
      </c>
      <c r="I29" s="35">
        <f>SUM(F21/I21)</f>
        <v>113.33333333333333</v>
      </c>
    </row>
    <row r="30" spans="1:14" x14ac:dyDescent="0.35">
      <c r="H30" t="s">
        <v>16</v>
      </c>
      <c r="I30" s="37">
        <f>SUM(I28+I29)</f>
        <v>114.06666666666666</v>
      </c>
    </row>
  </sheetData>
  <mergeCells count="36">
    <mergeCell ref="C17:D17"/>
    <mergeCell ref="A15:B15"/>
    <mergeCell ref="C15:D15"/>
    <mergeCell ref="M26:N26"/>
    <mergeCell ref="M27:N27"/>
    <mergeCell ref="A18:B18"/>
    <mergeCell ref="C18:D18"/>
    <mergeCell ref="A17:B17"/>
    <mergeCell ref="A16:B16"/>
    <mergeCell ref="C16:D16"/>
    <mergeCell ref="K26:L26"/>
    <mergeCell ref="K27:L27"/>
    <mergeCell ref="A14:B14"/>
    <mergeCell ref="C14:D14"/>
    <mergeCell ref="A9:B9"/>
    <mergeCell ref="C9:D9"/>
    <mergeCell ref="A10:B10"/>
    <mergeCell ref="C10:D10"/>
    <mergeCell ref="A13:B13"/>
    <mergeCell ref="C13:D13"/>
    <mergeCell ref="A11:B11"/>
    <mergeCell ref="A12:B12"/>
    <mergeCell ref="C11:D11"/>
    <mergeCell ref="C12:D12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  <mergeCell ref="A7:B7"/>
    <mergeCell ref="C7:D7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Davidson</dc:creator>
  <cp:lastModifiedBy>Mike Davidson</cp:lastModifiedBy>
  <cp:lastPrinted>2020-02-10T17:31:43Z</cp:lastPrinted>
  <dcterms:created xsi:type="dcterms:W3CDTF">2015-02-27T19:24:47Z</dcterms:created>
  <dcterms:modified xsi:type="dcterms:W3CDTF">2021-05-18T01:39:51Z</dcterms:modified>
</cp:coreProperties>
</file>